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6" windowHeight="7620" tabRatio="779" firstSheet="1" activeTab="1"/>
  </bookViews>
  <sheets>
    <sheet name="Заявка по платным услугам" sheetId="1" state="hidden" r:id="rId1"/>
    <sheet name="ГОБМП 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47" i="2" l="1"/>
  <c r="AM47" i="2" l="1"/>
  <c r="U25" i="2"/>
  <c r="U26" i="2"/>
  <c r="U27" i="2"/>
  <c r="U28" i="2"/>
  <c r="U29" i="2"/>
  <c r="U17" i="2"/>
  <c r="AC10" i="2"/>
  <c r="U10" i="2"/>
  <c r="AM10" i="2"/>
  <c r="AM11" i="2"/>
  <c r="AM15" i="2"/>
  <c r="AM16" i="2"/>
  <c r="AM17" i="2"/>
  <c r="AM18" i="2"/>
  <c r="AM21" i="2"/>
  <c r="AM23" i="2"/>
  <c r="AM24" i="2"/>
  <c r="AM25" i="2"/>
  <c r="AM26" i="2"/>
  <c r="AM27" i="2"/>
  <c r="AM28" i="2"/>
  <c r="AM29" i="2"/>
  <c r="AM30" i="2"/>
  <c r="AM32" i="2"/>
  <c r="AM33" i="2"/>
  <c r="AM34" i="2"/>
  <c r="AM9" i="2"/>
  <c r="AO27" i="2"/>
  <c r="AO32" i="2"/>
  <c r="AO25" i="2"/>
  <c r="AO26" i="2"/>
  <c r="AO17" i="2"/>
  <c r="AK30" i="2"/>
  <c r="AG26" i="2"/>
  <c r="AG27" i="2"/>
  <c r="AG25" i="2"/>
  <c r="AE34" i="2"/>
  <c r="AE33" i="2"/>
  <c r="AE13" i="2"/>
  <c r="AA13" i="2"/>
  <c r="AA9" i="2"/>
  <c r="AA34" i="2"/>
  <c r="AA33" i="2"/>
  <c r="W17" i="2"/>
  <c r="Y47" i="2"/>
  <c r="Y35" i="2"/>
  <c r="Y12" i="2"/>
  <c r="AC22" i="2"/>
  <c r="S26" i="2"/>
  <c r="Q47" i="2"/>
  <c r="O42" i="2"/>
  <c r="O41" i="2"/>
  <c r="Q42" i="2"/>
  <c r="Q41" i="2"/>
  <c r="Q39" i="2"/>
  <c r="M39" i="2"/>
  <c r="M38" i="2"/>
  <c r="K20" i="2"/>
  <c r="I47" i="2"/>
  <c r="I30" i="2"/>
  <c r="I24" i="2"/>
  <c r="AI9" i="2"/>
  <c r="AO47" i="2"/>
  <c r="AO7" i="2"/>
  <c r="AO8" i="2"/>
  <c r="U8" i="2"/>
  <c r="I8" i="2"/>
  <c r="G8" i="2" l="1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7" i="2"/>
  <c r="G47" i="2" l="1"/>
  <c r="G7" i="1"/>
  <c r="G6" i="1"/>
  <c r="G4" i="1" l="1"/>
  <c r="G5" i="1"/>
  <c r="G8" i="1" l="1"/>
</calcChain>
</file>

<file path=xl/sharedStrings.xml><?xml version="1.0" encoding="utf-8"?>
<sst xmlns="http://schemas.openxmlformats.org/spreadsheetml/2006/main" count="201" uniqueCount="123">
  <si>
    <t xml:space="preserve">Шприцы инъекционные однократного применения трехкомпонентные вместимостью  10 мл, с  с иглами 23Gx1 </t>
  </si>
  <si>
    <t>Шприцы инъекционные однократного применения трехкомпонентные вместимостью 5 мл с иглами , 22Gx1 1/2</t>
  </si>
  <si>
    <t>№</t>
  </si>
  <si>
    <t>Наименование</t>
  </si>
  <si>
    <t>Характеристика</t>
  </si>
  <si>
    <t>10мл 3-х компонентные</t>
  </si>
  <si>
    <t>5мл 3-х компонентные</t>
  </si>
  <si>
    <t>шт</t>
  </si>
  <si>
    <t>итого:</t>
  </si>
  <si>
    <t>сумма</t>
  </si>
  <si>
    <t>Ед.изм</t>
  </si>
  <si>
    <t xml:space="preserve">цена </t>
  </si>
  <si>
    <t>количество</t>
  </si>
  <si>
    <t>Фамотидин</t>
  </si>
  <si>
    <t>Шприц одноразовый</t>
  </si>
  <si>
    <t>Пинцеты  анатомические, медицинские</t>
  </si>
  <si>
    <t>Наконечник для кружки эсмарха и микроклизм, стерильный 8,0мм-160мм</t>
  </si>
  <si>
    <t>флакон</t>
  </si>
  <si>
    <t>2 мл 3-х компонентные</t>
  </si>
  <si>
    <t>10 мл 3-х компонентные</t>
  </si>
  <si>
    <t>20 мл 3-х компонентные</t>
  </si>
  <si>
    <t>рулон</t>
  </si>
  <si>
    <t xml:space="preserve">Лейкопластырь </t>
  </si>
  <si>
    <t>Шприц Жанэ 150,0 мл</t>
  </si>
  <si>
    <t>Эластичный бинт</t>
  </si>
  <si>
    <t>Натронная известь. Сорбент универсальный для наркозных аппаратов</t>
  </si>
  <si>
    <t>Эндотрахеальная трубка двухпросветная левосторонняя №32</t>
  </si>
  <si>
    <t>Эндотрахеальная трубка двухпросветная левосторонняя №35</t>
  </si>
  <si>
    <t>раствор для инъекций 20 мг</t>
  </si>
  <si>
    <t>Фенилэфрин</t>
  </si>
  <si>
    <t>раствор для инъекций 1%-1мл</t>
  </si>
  <si>
    <t>упк</t>
  </si>
  <si>
    <t>Колиместат натрия</t>
  </si>
  <si>
    <t>порошок для приготовления раствора для внутривенного введения или ингаляции 1 000 000 ЕД</t>
  </si>
  <si>
    <t>системы для введения контрастного вещества - линия пациента</t>
  </si>
  <si>
    <t xml:space="preserve">Трубка выполнена из прозрачного безопасного 
полимера. Один зеленый клапан обратного 
действия препятствует обратному току 
жидкости в шприц-колбу. 21 бар/305 psi. Длина: 1500 мм. 
Внутренний диаметр: 1,5 мм. Объем 
заполнения: 2,7 мл. </t>
  </si>
  <si>
    <t>системы для введения контрастного вещества - линия контраста</t>
  </si>
  <si>
    <t>Система шланговая с капельницей Объем капельницы – 10 мл, трубка заполнения колбы 1000 мм, внутренний диаметр 2,7 мм, трубка для подключения к линии пациента 210 мм, внутренний диаметр 2,0 мм.</t>
  </si>
  <si>
    <t xml:space="preserve">инсулиновые 1,0 мл 3-х компонентный </t>
  </si>
  <si>
    <t xml:space="preserve">Заявка КМУ  по платным услугам на 4 квартал 2022 года </t>
  </si>
  <si>
    <t xml:space="preserve">ампула </t>
  </si>
  <si>
    <t xml:space="preserve">Фентанил </t>
  </si>
  <si>
    <t xml:space="preserve">раствор для инъекций, 0,005%, 2 мл </t>
  </si>
  <si>
    <t>Сульфаметоксазол и Триметоприм</t>
  </si>
  <si>
    <t>Катетер Фолея двухходовой 6 СН</t>
  </si>
  <si>
    <t>Корцанг прямой 250мм</t>
  </si>
  <si>
    <t xml:space="preserve">Кассета  B-LAC (лактат) </t>
  </si>
  <si>
    <t>Дыхательный контур Coaxial взрослый (ID 22 мм)</t>
  </si>
  <si>
    <t xml:space="preserve">Газовый баллон </t>
  </si>
  <si>
    <t>Спирт этиловый 70%, 50 мл</t>
  </si>
  <si>
    <t>Вата гигиеническая</t>
  </si>
  <si>
    <t>Жгут кровоостанавливающий</t>
  </si>
  <si>
    <t>венозный, полимерно-латексный с зажимным устройством, регилирующим силу сжатия, взрослый</t>
  </si>
  <si>
    <t>Клеенка подкладная  с ПВХ покрытием, медицинская. Рулон 25м, оранжевая.</t>
  </si>
  <si>
    <t xml:space="preserve">Судно пластмасовое ладья с крышкой </t>
  </si>
  <si>
    <t>Оригинальный удлинитель перфузор</t>
  </si>
  <si>
    <t>Оригинальные шприцы Перфузор</t>
  </si>
  <si>
    <t>50 мл с аспирационной иглой</t>
  </si>
  <si>
    <t>Клапан эндоскопа для биопсии</t>
  </si>
  <si>
    <t>25 шт в упаковке для  определения кислотно-щелочного состояния (КЩС) аппарата OPTI</t>
  </si>
  <si>
    <t xml:space="preserve">Щетка очистки для эндоскопа  </t>
  </si>
  <si>
    <t>5 мл 3-х компонентные</t>
  </si>
  <si>
    <t>Норадреналин</t>
  </si>
  <si>
    <t>Добутамин</t>
  </si>
  <si>
    <t>ампула</t>
  </si>
  <si>
    <t>Сантодарон</t>
  </si>
  <si>
    <t>Транексамовая кислота </t>
  </si>
  <si>
    <t>раствор для внутривенного введения 500/5мл</t>
  </si>
  <si>
    <t>Платифиллин</t>
  </si>
  <si>
    <t>Атропина сульфат</t>
  </si>
  <si>
    <t>раствор для инъекций 1мг/мл</t>
  </si>
  <si>
    <t>размер ширина 2,5см длина 500 м  на шелковой основе</t>
  </si>
  <si>
    <t>Рулоны гигиенические плотность 25г</t>
  </si>
  <si>
    <t xml:space="preserve">предназначен для покрытия операционных столов,процедурных кушеток ширина 80см,длина 200 м </t>
  </si>
  <si>
    <t xml:space="preserve">Зажим кровостанавливающий   </t>
  </si>
  <si>
    <t>гибкая, двухканальная трубка, вводимая через мочеточник в мочевой пузырь с целью его разовой промывки и/или дренирования. Изделие одноразового использования.</t>
  </si>
  <si>
    <t>для манипуляций с чувствительными тканями, которые могут быть подвержены травматизму при достаточно интенсивном и грубом стороннем механическом воздействии</t>
  </si>
  <si>
    <t>№ п/п</t>
  </si>
  <si>
    <t xml:space="preserve">ГОБМП  </t>
  </si>
  <si>
    <t>Кол-во</t>
  </si>
  <si>
    <t xml:space="preserve">Цена </t>
  </si>
  <si>
    <t>Сумма</t>
  </si>
  <si>
    <t>канистра</t>
  </si>
  <si>
    <t>раствор для инъекций 150 мг/3 мл</t>
  </si>
  <si>
    <t>раствор для подкожного введения 2 мг</t>
  </si>
  <si>
    <t>концентрат для приготовления инфузий,4мг/4 мл</t>
  </si>
  <si>
    <t xml:space="preserve">концентрат для приготовления раствора для инфузий (80мг+16мг)/мл № 10 </t>
  </si>
  <si>
    <t>концентрат для приготовления раствора для инфузий ,250/25</t>
  </si>
  <si>
    <t xml:space="preserve">дыхательный контур Coaxial-тип, взрослый набор. Предназначен для соединения аппаратов НДА и ИВЛ с пациентом. Температурный порт и порт давления. Состав: 4 гофрированных трубки (0,8 м. каждая, ID22 мм.), 1 соединительная трубка к увлажнителю (0,4 м., ID22 мм.). Порты давления и температуры, 2 влагосборника. Размер (ID, мм) Взрослый ID22 мм </t>
  </si>
  <si>
    <t>клапан для инстурментального канала многоразовый, 10шт в упаковке</t>
  </si>
  <si>
    <t>предназначена для санитарно-гигиенических целей в качестве подкладного непроницаемого материала. Имеет одностороннее  резиновое покрытие , эластичная, водонипроницаемая, устойчива к многократной дезнефекции раствором хлораминаи стерилизации паром.</t>
  </si>
  <si>
    <t>предназначен для проведения операций</t>
  </si>
  <si>
    <t>стандарт, длина 250 см</t>
  </si>
  <si>
    <t>наконечник изготовлен из полипропилена. Размеры наконечника для взрослых: длина 160 мм, диаметр 8,0 мм</t>
  </si>
  <si>
    <t>абсорбент натронной извести 5кг</t>
  </si>
  <si>
    <t>судно подкладное полимерное изготавливается из медицинского полипропилена</t>
  </si>
  <si>
    <t xml:space="preserve">шприц 150 типа Жане имеет объем 150,0 мл, шкала до 160,0 мл, цена деления - 1,0 мл. Шприц одноразовый 150 мл -  канюля - под катетер (Catheter Tip), является 3-х компанентным за счет наличия резиновой манжеты, покрытой силиконом- обеспечивающей максимальную плавность хода. Для промывания полостей пациента, для проведения энтерального питания и введения через зонд катетера специальных растворов, питательных сред или лекарственных препаратов. Также возможно использование для внутривенных, внутрибрюшинных и интратрахеальных вливаний и для отсасывания различных жидкостей из организма. </t>
  </si>
  <si>
    <t>бинт медицинский, эластичный, ленточный, компрессионный, ширина 10см,длина 5 м средней растяжимостью</t>
  </si>
  <si>
    <t>для аппарата опреденеия кислотно-щелочного состояния (КЩС) OPTI CCA-TS 6,0% СО2, 14,0% О2</t>
  </si>
  <si>
    <t>Итого:</t>
  </si>
  <si>
    <t>ТОО "Гелика"</t>
  </si>
  <si>
    <t>Приложение 1 к протоколу закупа</t>
  </si>
  <si>
    <t>одноразовые комбинированные щетки для очистки каналов 50 шт. в упаковке</t>
  </si>
  <si>
    <t>изготовлена из термопластичного ПВХ, силиконизированная две деликатные манжеты низкого давления гладкие стенки трубки сглаженные края трубки и гладкое соединение манжет с трубкой
соответственно профилированная форма рентгеноконтрастная полоса по всей длине трубки
дополнительные рентгеноконтрастные метки, определяющие размещение обеих манжет стилет с медицинским покрытием градуировка трубки шагом 1 см пилотные баллоны с обозначением размера трубки без латекса, без фталатов стерильная, одноразового использования. Трубки с набором аксессуаров, включающим: вертлужный коннектор (2шт) с портами для бронхоскопии и санации; Y-образный коннектор 15М; интубационный стилет</t>
  </si>
  <si>
    <t>изготовлена из термопластичного ПВХ, силиконизированная две деликатные манжеты низкого давления гладкие стенки трубки сглаженные края трубки и гладкое соединение манжет с трубкой
соответственно профилированная форма рентгеноконтрастная полоса по всей длине трубки
дополнительные рентгеноконтрастные метки, определяющие размещение обеих манжет
стилет с медицинским покрытием градуировка трубки шагом 1 см пилотные баллоны с обозначением размера трубки без латекса, без фталатов стерильная, одноразового использования. Трубки с набором аксессуаров, включающим: вертлужный коннектор (2шт) с портами для бронхоскопии и санации; Y-образный коннектор 15М; интубационный стилет</t>
  </si>
  <si>
    <t>ТОО "SUNMEDICA" (САНМЕДИКА)</t>
  </si>
  <si>
    <t>ИП Такенова А.У.</t>
  </si>
  <si>
    <t>Филиал КФК "Медсервис Плюс" г.Караганда</t>
  </si>
  <si>
    <t>ТОО «Интерфармсервис»</t>
  </si>
  <si>
    <t>ТОО "Galaxy "</t>
  </si>
  <si>
    <t>ТОО "Сфера ПВЛ"</t>
  </si>
  <si>
    <t>ТОО "SAN Company"</t>
  </si>
  <si>
    <t>ТОО "Korgau-Group" (Коргау-Груп)</t>
  </si>
  <si>
    <t>ТОО «Атлант Компани»</t>
  </si>
  <si>
    <t>ТОО «SM Global.kz»</t>
  </si>
  <si>
    <t>ТОО «Maxima Group»</t>
  </si>
  <si>
    <t>ТОО «Medical Servis»</t>
  </si>
  <si>
    <t>ТОО «Alliance Time»</t>
  </si>
  <si>
    <t>ТОО «Интермедика Алматы»</t>
  </si>
  <si>
    <t>ИП Гуд Медикал</t>
  </si>
  <si>
    <t>ТОО «РЭМИ»</t>
  </si>
  <si>
    <t>медицинская хирургическая гигроскопическая нестерильная 100г в упаковке</t>
  </si>
  <si>
    <t xml:space="preserve">зажим кровоостанавливающий по типу МОСКИТ изогнутый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</si>
</sst>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₽&quot;_-;\-* #,##0.00\ &quot;₽&quot;_-;_-* &quot;-&quot;??\ &quot;₽&quot;_-;_-@_-"/>
    <numFmt numFmtId="43" formatCode="_-* #,##0.00_-;\-* #,##0.0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8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2" borderId="2" applyNumberFormat="0" applyAlignment="0" applyProtection="0"/>
    <xf numFmtId="0" fontId="4" fillId="0" borderId="0">
      <alignment horizontal="center"/>
    </xf>
    <xf numFmtId="0" fontId="5" fillId="0" borderId="0"/>
    <xf numFmtId="0" fontId="4" fillId="0" borderId="0"/>
    <xf numFmtId="43" fontId="1" fillId="0" borderId="0" applyFont="0" applyFill="0" applyBorder="0" applyAlignment="0" applyProtection="0"/>
  </cellStyleXfs>
  <cellXfs count="58">
    <xf numFmtId="0" fontId="0" fillId="0" borderId="0" xfId="0"/>
    <xf numFmtId="0" fontId="0" fillId="0" borderId="0" xfId="0" applyFill="1"/>
    <xf numFmtId="0" fontId="7" fillId="0" borderId="3" xfId="2" applyFont="1" applyFill="1" applyBorder="1" applyAlignment="1" applyProtection="1">
      <alignment horizontal="left" vertical="top"/>
    </xf>
    <xf numFmtId="0" fontId="7" fillId="0" borderId="3" xfId="2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left" vertical="top"/>
    </xf>
    <xf numFmtId="0" fontId="8" fillId="0" borderId="4" xfId="0" applyFont="1" applyFill="1" applyBorder="1" applyAlignment="1">
      <alignment horizontal="left" vertical="top" wrapText="1"/>
    </xf>
    <xf numFmtId="3" fontId="8" fillId="0" borderId="4" xfId="4" applyNumberFormat="1" applyFont="1" applyFill="1" applyBorder="1" applyAlignment="1">
      <alignment horizontal="left" vertical="top" wrapText="1"/>
    </xf>
    <xf numFmtId="0" fontId="8" fillId="0" borderId="4" xfId="2" applyFont="1" applyFill="1" applyBorder="1" applyAlignment="1" applyProtection="1">
      <alignment horizontal="center" vertical="center" wrapText="1"/>
    </xf>
    <xf numFmtId="0" fontId="8" fillId="0" borderId="4" xfId="2" applyFont="1" applyFill="1" applyBorder="1" applyAlignment="1" applyProtection="1">
      <alignment horizontal="center" vertical="center"/>
      <protection locked="0"/>
    </xf>
    <xf numFmtId="0" fontId="8" fillId="0" borderId="4" xfId="0" applyFont="1" applyFill="1" applyBorder="1" applyAlignment="1">
      <alignment horizontal="center" vertical="center"/>
    </xf>
    <xf numFmtId="2" fontId="8" fillId="0" borderId="4" xfId="1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center" wrapText="1"/>
    </xf>
    <xf numFmtId="0" fontId="9" fillId="0" borderId="4" xfId="0" applyFont="1" applyFill="1" applyBorder="1" applyAlignment="1">
      <alignment horizontal="center" vertical="center"/>
    </xf>
    <xf numFmtId="4" fontId="9" fillId="0" borderId="4" xfId="0" applyNumberFormat="1" applyFont="1" applyFill="1" applyBorder="1" applyAlignment="1">
      <alignment horizontal="center" vertical="center"/>
    </xf>
    <xf numFmtId="2" fontId="9" fillId="0" borderId="4" xfId="1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top"/>
    </xf>
    <xf numFmtId="0" fontId="7" fillId="0" borderId="3" xfId="2" applyFont="1" applyFill="1" applyBorder="1" applyAlignment="1" applyProtection="1">
      <alignment horizontal="left" vertical="top" wrapText="1"/>
    </xf>
    <xf numFmtId="9" fontId="7" fillId="0" borderId="3" xfId="2" applyNumberFormat="1" applyFont="1" applyFill="1" applyBorder="1" applyAlignment="1" applyProtection="1">
      <alignment horizontal="left" vertical="top" wrapText="1"/>
    </xf>
    <xf numFmtId="43" fontId="7" fillId="0" borderId="3" xfId="7" applyFont="1" applyFill="1" applyBorder="1" applyAlignment="1" applyProtection="1">
      <alignment horizontal="left" vertical="top"/>
      <protection locked="0"/>
    </xf>
    <xf numFmtId="0" fontId="9" fillId="0" borderId="4" xfId="0" applyFont="1" applyFill="1" applyBorder="1" applyAlignment="1">
      <alignment wrapText="1"/>
    </xf>
    <xf numFmtId="0" fontId="7" fillId="0" borderId="3" xfId="0" applyFont="1" applyFill="1" applyBorder="1" applyAlignment="1">
      <alignment horizontal="left" vertical="top" wrapText="1"/>
    </xf>
    <xf numFmtId="0" fontId="6" fillId="0" borderId="0" xfId="0" applyFont="1" applyFill="1"/>
    <xf numFmtId="0" fontId="8" fillId="0" borderId="5" xfId="0" applyFont="1" applyFill="1" applyBorder="1" applyAlignment="1">
      <alignment horizontal="left" vertical="top" wrapText="1"/>
    </xf>
    <xf numFmtId="4" fontId="8" fillId="0" borderId="5" xfId="0" applyNumberFormat="1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center" vertical="center"/>
    </xf>
    <xf numFmtId="4" fontId="8" fillId="0" borderId="5" xfId="3" applyNumberFormat="1" applyFont="1" applyFill="1" applyBorder="1" applyAlignment="1">
      <alignment horizontal="center" vertical="center"/>
    </xf>
    <xf numFmtId="0" fontId="8" fillId="0" borderId="5" xfId="2" applyFont="1" applyFill="1" applyBorder="1" applyAlignment="1" applyProtection="1">
      <alignment horizontal="left" vertical="center" wrapText="1"/>
    </xf>
    <xf numFmtId="0" fontId="8" fillId="0" borderId="5" xfId="2" applyFont="1" applyFill="1" applyBorder="1" applyAlignment="1" applyProtection="1">
      <alignment horizontal="center" vertical="center" wrapText="1"/>
    </xf>
    <xf numFmtId="0" fontId="8" fillId="0" borderId="5" xfId="4" applyNumberFormat="1" applyFont="1" applyFill="1" applyBorder="1" applyAlignment="1">
      <alignment horizontal="left" vertical="center" wrapText="1"/>
    </xf>
    <xf numFmtId="0" fontId="8" fillId="0" borderId="5" xfId="5" applyNumberFormat="1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vertical="center" wrapText="1"/>
    </xf>
    <xf numFmtId="3" fontId="8" fillId="0" borderId="5" xfId="4" applyNumberFormat="1" applyFont="1" applyFill="1" applyBorder="1" applyAlignment="1">
      <alignment horizontal="left" vertical="center" wrapText="1"/>
    </xf>
    <xf numFmtId="0" fontId="8" fillId="0" borderId="5" xfId="6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4" fontId="7" fillId="0" borderId="5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left" vertical="center"/>
    </xf>
    <xf numFmtId="0" fontId="8" fillId="0" borderId="5" xfId="4" applyNumberFormat="1" applyFont="1" applyFill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 wrapText="1"/>
    </xf>
    <xf numFmtId="4" fontId="7" fillId="0" borderId="0" xfId="0" applyNumberFormat="1" applyFont="1" applyFill="1" applyAlignment="1">
      <alignment horizontal="center" vertical="center" wrapText="1"/>
    </xf>
    <xf numFmtId="4" fontId="7" fillId="0" borderId="5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4" fontId="7" fillId="0" borderId="5" xfId="0" applyNumberFormat="1" applyFont="1" applyFill="1" applyBorder="1" applyAlignment="1">
      <alignment horizontal="center" vertical="center" wrapText="1"/>
    </xf>
    <xf numFmtId="0" fontId="10" fillId="0" borderId="2" xfId="3" applyFont="1" applyFill="1" applyAlignment="1">
      <alignment horizontal="center" vertical="center"/>
    </xf>
    <xf numFmtId="0" fontId="8" fillId="0" borderId="0" xfId="0" applyFont="1" applyFill="1" applyAlignment="1">
      <alignment horizontal="righ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4" fontId="7" fillId="0" borderId="5" xfId="0" applyNumberFormat="1" applyFont="1" applyFill="1" applyBorder="1" applyAlignment="1">
      <alignment horizontal="center" vertical="center" wrapText="1"/>
    </xf>
    <xf numFmtId="0" fontId="7" fillId="0" borderId="5" xfId="2" applyFont="1" applyFill="1" applyBorder="1" applyAlignment="1" applyProtection="1">
      <alignment horizontal="center" vertical="center" wrapText="1"/>
    </xf>
  </cellXfs>
  <cellStyles count="8">
    <cellStyle name="Вывод" xfId="3" builtinId="21"/>
    <cellStyle name="Денежный" xfId="1" builtinId="4"/>
    <cellStyle name="Заголовок 3" xfId="2" builtinId="18"/>
    <cellStyle name="Обычный" xfId="0" builtinId="0"/>
    <cellStyle name="Обычный 3" xfId="6"/>
    <cellStyle name="Обычный_Лист1" xfId="4"/>
    <cellStyle name="Обычный_Экспорт из портала" xfId="5"/>
    <cellStyle name="Финансовый" xfId="7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9"/>
  <sheetViews>
    <sheetView zoomScale="70" zoomScaleNormal="70" workbookViewId="0">
      <selection activeCell="C6" sqref="C6"/>
    </sheetView>
  </sheetViews>
  <sheetFormatPr defaultRowHeight="14.4" x14ac:dyDescent="0.3"/>
  <cols>
    <col min="1" max="1" width="3" bestFit="1" customWidth="1"/>
    <col min="2" max="2" width="22.6640625" customWidth="1"/>
    <col min="3" max="3" width="43.44140625" customWidth="1"/>
    <col min="5" max="5" width="14.88671875" customWidth="1"/>
    <col min="6" max="6" width="13.5546875" customWidth="1"/>
    <col min="7" max="7" width="18.88671875" customWidth="1"/>
  </cols>
  <sheetData>
    <row r="2" spans="1:8" ht="15.6" x14ac:dyDescent="0.3">
      <c r="A2" s="50" t="s">
        <v>39</v>
      </c>
      <c r="B2" s="50"/>
      <c r="C2" s="50"/>
      <c r="D2" s="50"/>
      <c r="E2" s="50"/>
      <c r="F2" s="50"/>
      <c r="G2" s="50"/>
      <c r="H2" s="1"/>
    </row>
    <row r="3" spans="1:8" ht="15.6" x14ac:dyDescent="0.3">
      <c r="A3" s="2" t="s">
        <v>2</v>
      </c>
      <c r="B3" s="2" t="s">
        <v>3</v>
      </c>
      <c r="C3" s="2" t="s">
        <v>4</v>
      </c>
      <c r="D3" s="3" t="s">
        <v>10</v>
      </c>
      <c r="E3" s="4" t="s">
        <v>12</v>
      </c>
      <c r="F3" s="4" t="s">
        <v>11</v>
      </c>
      <c r="G3" s="4" t="s">
        <v>9</v>
      </c>
      <c r="H3" s="1"/>
    </row>
    <row r="4" spans="1:8" ht="126" customHeight="1" x14ac:dyDescent="0.3">
      <c r="A4" s="5">
        <v>1</v>
      </c>
      <c r="B4" s="6" t="s">
        <v>0</v>
      </c>
      <c r="C4" s="7" t="s">
        <v>5</v>
      </c>
      <c r="D4" s="8" t="s">
        <v>7</v>
      </c>
      <c r="E4" s="9">
        <v>100</v>
      </c>
      <c r="F4" s="10">
        <v>30</v>
      </c>
      <c r="G4" s="11">
        <f t="shared" ref="G4:G7" si="0">E4*F4</f>
        <v>3000</v>
      </c>
      <c r="H4" s="1"/>
    </row>
    <row r="5" spans="1:8" ht="109.2" x14ac:dyDescent="0.3">
      <c r="A5" s="5">
        <v>2</v>
      </c>
      <c r="B5" s="6" t="s">
        <v>1</v>
      </c>
      <c r="C5" s="7" t="s">
        <v>6</v>
      </c>
      <c r="D5" s="10" t="s">
        <v>7</v>
      </c>
      <c r="E5" s="9">
        <v>500</v>
      </c>
      <c r="F5" s="10">
        <v>25</v>
      </c>
      <c r="G5" s="11">
        <f t="shared" si="0"/>
        <v>12500</v>
      </c>
      <c r="H5" s="1"/>
    </row>
    <row r="6" spans="1:8" ht="140.4" x14ac:dyDescent="0.3">
      <c r="A6" s="5">
        <v>3</v>
      </c>
      <c r="B6" s="12" t="s">
        <v>34</v>
      </c>
      <c r="C6" s="12" t="s">
        <v>35</v>
      </c>
      <c r="D6" s="13" t="s">
        <v>7</v>
      </c>
      <c r="E6" s="14">
        <v>500</v>
      </c>
      <c r="F6" s="15">
        <v>2250</v>
      </c>
      <c r="G6" s="16">
        <f t="shared" si="0"/>
        <v>1125000</v>
      </c>
      <c r="H6" s="1"/>
    </row>
    <row r="7" spans="1:8" ht="93.6" x14ac:dyDescent="0.3">
      <c r="A7" s="5">
        <v>4</v>
      </c>
      <c r="B7" s="12" t="s">
        <v>36</v>
      </c>
      <c r="C7" s="21" t="s">
        <v>37</v>
      </c>
      <c r="D7" s="13" t="s">
        <v>7</v>
      </c>
      <c r="E7" s="14">
        <v>1500</v>
      </c>
      <c r="F7" s="15">
        <v>5250</v>
      </c>
      <c r="G7" s="16">
        <f t="shared" si="0"/>
        <v>7875000</v>
      </c>
      <c r="H7" s="1"/>
    </row>
    <row r="8" spans="1:8" ht="15.6" x14ac:dyDescent="0.3">
      <c r="A8" s="17"/>
      <c r="B8" s="18" t="s">
        <v>8</v>
      </c>
      <c r="C8" s="22"/>
      <c r="D8" s="19"/>
      <c r="E8" s="17"/>
      <c r="F8" s="18"/>
      <c r="G8" s="20">
        <f>SUM(G4:G7)</f>
        <v>9015500</v>
      </c>
      <c r="H8" s="1"/>
    </row>
    <row r="9" spans="1:8" x14ac:dyDescent="0.3">
      <c r="A9" s="23"/>
      <c r="B9" s="23"/>
      <c r="C9" s="23"/>
      <c r="D9" s="23"/>
      <c r="E9" s="23"/>
      <c r="F9" s="23"/>
      <c r="G9" s="23"/>
      <c r="H9" s="1"/>
    </row>
  </sheetData>
  <mergeCells count="1">
    <mergeCell ref="A2:G2"/>
  </mergeCells>
  <dataValidations count="1">
    <dataValidation allowBlank="1" showInputMessage="1" showErrorMessage="1" prompt="Введите наименование на рус.языке" sqref="B4 C9:C63 C4:C5"/>
  </dataValidations>
  <pageMargins left="0.7" right="0.7" top="0.75" bottom="0.75" header="0.3" footer="0.3"/>
  <pageSetup paperSize="9" scale="6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47"/>
  <sheetViews>
    <sheetView tabSelected="1" zoomScale="60" zoomScaleNormal="60" workbookViewId="0">
      <pane ySplit="6" topLeftCell="A7" activePane="bottomLeft" state="frozen"/>
      <selection pane="bottomLeft" activeCell="C12" sqref="C12"/>
    </sheetView>
  </sheetViews>
  <sheetFormatPr defaultColWidth="9.109375" defaultRowHeight="15.6" x14ac:dyDescent="0.3"/>
  <cols>
    <col min="1" max="1" width="5" style="40" customWidth="1"/>
    <col min="2" max="2" width="56.33203125" style="40" customWidth="1"/>
    <col min="3" max="3" width="74.21875" style="40" customWidth="1"/>
    <col min="4" max="4" width="8.33203125" style="40" customWidth="1"/>
    <col min="5" max="5" width="15.109375" style="40" customWidth="1"/>
    <col min="6" max="6" width="14.6640625" style="45" customWidth="1"/>
    <col min="7" max="7" width="17.44140625" style="40" customWidth="1"/>
    <col min="8" max="8" width="13.88671875" style="40" customWidth="1"/>
    <col min="9" max="9" width="14.33203125" style="40" customWidth="1"/>
    <col min="10" max="10" width="11.5546875" style="40" customWidth="1"/>
    <col min="11" max="11" width="13.88671875" style="40" customWidth="1"/>
    <col min="12" max="12" width="9.109375" style="40" customWidth="1"/>
    <col min="13" max="13" width="11.33203125" style="40" customWidth="1"/>
    <col min="14" max="14" width="9.109375" style="40" customWidth="1"/>
    <col min="15" max="15" width="13" style="40" customWidth="1"/>
    <col min="16" max="16" width="9.109375" style="40" customWidth="1"/>
    <col min="17" max="17" width="12.44140625" style="40" customWidth="1"/>
    <col min="18" max="18" width="12.21875" style="40" customWidth="1"/>
    <col min="19" max="19" width="14.33203125" style="40" customWidth="1"/>
    <col min="20" max="20" width="11.33203125" style="40" customWidth="1"/>
    <col min="21" max="21" width="11.6640625" style="40" customWidth="1"/>
    <col min="22" max="22" width="9.109375" style="40" customWidth="1"/>
    <col min="23" max="23" width="13.109375" style="40" customWidth="1"/>
    <col min="24" max="29" width="11.6640625" style="40" customWidth="1"/>
    <col min="30" max="30" width="10.109375" style="40" customWidth="1"/>
    <col min="31" max="31" width="13.21875" style="40" customWidth="1"/>
    <col min="32" max="32" width="9.109375" style="40" customWidth="1"/>
    <col min="33" max="33" width="11.88671875" style="40" customWidth="1"/>
    <col min="34" max="34" width="9.109375" style="40" customWidth="1"/>
    <col min="35" max="35" width="12.21875" style="40" customWidth="1"/>
    <col min="36" max="36" width="9.109375" style="40" customWidth="1"/>
    <col min="37" max="37" width="13.88671875" style="40" customWidth="1"/>
    <col min="38" max="38" width="10.109375" style="40" bestFit="1" customWidth="1"/>
    <col min="39" max="39" width="14.44140625" style="40" customWidth="1"/>
    <col min="40" max="40" width="11.33203125" style="40" customWidth="1"/>
    <col min="41" max="41" width="13.77734375" style="40" customWidth="1"/>
    <col min="42" max="16384" width="9.109375" style="40"/>
  </cols>
  <sheetData>
    <row r="1" spans="1:41" ht="47.4" customHeight="1" x14ac:dyDescent="0.3">
      <c r="A1" s="51" t="s">
        <v>101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  <c r="AE1" s="51"/>
      <c r="AF1" s="51"/>
      <c r="AG1" s="51"/>
      <c r="AH1" s="51"/>
      <c r="AI1" s="51"/>
      <c r="AJ1" s="51"/>
      <c r="AK1" s="51"/>
      <c r="AL1" s="51"/>
      <c r="AM1" s="51"/>
      <c r="AN1" s="51"/>
      <c r="AO1" s="51"/>
    </row>
    <row r="2" spans="1:41" ht="15.6" customHeight="1" x14ac:dyDescent="0.3">
      <c r="A2" s="55" t="s">
        <v>78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55"/>
    </row>
    <row r="3" spans="1:41" ht="15" customHeight="1" x14ac:dyDescent="0.3">
      <c r="A3" s="55"/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  <c r="AE3" s="55"/>
      <c r="AF3" s="55"/>
      <c r="AG3" s="55"/>
      <c r="AH3" s="55"/>
      <c r="AI3" s="55"/>
      <c r="AJ3" s="55"/>
      <c r="AK3" s="55"/>
      <c r="AL3" s="55"/>
      <c r="AM3" s="55"/>
      <c r="AN3" s="55"/>
      <c r="AO3" s="55"/>
    </row>
    <row r="4" spans="1:41" ht="15" customHeight="1" x14ac:dyDescent="0.3">
      <c r="A4" s="41"/>
      <c r="B4" s="41"/>
      <c r="C4" s="48"/>
      <c r="D4" s="41"/>
      <c r="E4" s="41"/>
      <c r="F4" s="41"/>
      <c r="G4" s="41"/>
    </row>
    <row r="5" spans="1:41" ht="66" customHeight="1" x14ac:dyDescent="0.3">
      <c r="A5" s="57" t="s">
        <v>77</v>
      </c>
      <c r="B5" s="57" t="s">
        <v>3</v>
      </c>
      <c r="C5" s="57" t="s">
        <v>4</v>
      </c>
      <c r="D5" s="57" t="s">
        <v>10</v>
      </c>
      <c r="E5" s="52" t="s">
        <v>79</v>
      </c>
      <c r="F5" s="56" t="s">
        <v>80</v>
      </c>
      <c r="G5" s="52" t="s">
        <v>81</v>
      </c>
      <c r="H5" s="52" t="s">
        <v>100</v>
      </c>
      <c r="I5" s="52"/>
      <c r="J5" s="52" t="s">
        <v>105</v>
      </c>
      <c r="K5" s="52"/>
      <c r="L5" s="52" t="s">
        <v>107</v>
      </c>
      <c r="M5" s="52"/>
      <c r="N5" s="52" t="s">
        <v>108</v>
      </c>
      <c r="O5" s="52"/>
      <c r="P5" s="52" t="s">
        <v>109</v>
      </c>
      <c r="Q5" s="52"/>
      <c r="R5" s="52" t="s">
        <v>110</v>
      </c>
      <c r="S5" s="52"/>
      <c r="T5" s="52" t="s">
        <v>111</v>
      </c>
      <c r="U5" s="52"/>
      <c r="V5" s="52" t="s">
        <v>112</v>
      </c>
      <c r="W5" s="52"/>
      <c r="X5" s="53" t="s">
        <v>118</v>
      </c>
      <c r="Y5" s="54"/>
      <c r="Z5" s="53" t="s">
        <v>119</v>
      </c>
      <c r="AA5" s="54"/>
      <c r="AB5" s="53" t="s">
        <v>120</v>
      </c>
      <c r="AC5" s="54"/>
      <c r="AD5" s="52" t="s">
        <v>113</v>
      </c>
      <c r="AE5" s="52"/>
      <c r="AF5" s="52" t="s">
        <v>106</v>
      </c>
      <c r="AG5" s="52"/>
      <c r="AH5" s="52" t="s">
        <v>114</v>
      </c>
      <c r="AI5" s="52"/>
      <c r="AJ5" s="52" t="s">
        <v>115</v>
      </c>
      <c r="AK5" s="52"/>
      <c r="AL5" s="52" t="s">
        <v>116</v>
      </c>
      <c r="AM5" s="52"/>
      <c r="AN5" s="52" t="s">
        <v>117</v>
      </c>
      <c r="AO5" s="52"/>
    </row>
    <row r="6" spans="1:41" ht="51.6" customHeight="1" x14ac:dyDescent="0.3">
      <c r="A6" s="57"/>
      <c r="B6" s="57"/>
      <c r="C6" s="57"/>
      <c r="D6" s="57"/>
      <c r="E6" s="52"/>
      <c r="F6" s="56"/>
      <c r="G6" s="52"/>
      <c r="H6" s="39" t="s">
        <v>80</v>
      </c>
      <c r="I6" s="38" t="s">
        <v>81</v>
      </c>
      <c r="J6" s="39" t="s">
        <v>80</v>
      </c>
      <c r="K6" s="38" t="s">
        <v>81</v>
      </c>
      <c r="L6" s="39" t="s">
        <v>80</v>
      </c>
      <c r="M6" s="38" t="s">
        <v>81</v>
      </c>
      <c r="N6" s="39" t="s">
        <v>80</v>
      </c>
      <c r="O6" s="38" t="s">
        <v>81</v>
      </c>
      <c r="P6" s="39" t="s">
        <v>80</v>
      </c>
      <c r="Q6" s="38" t="s">
        <v>81</v>
      </c>
      <c r="R6" s="39" t="s">
        <v>80</v>
      </c>
      <c r="S6" s="38" t="s">
        <v>81</v>
      </c>
      <c r="T6" s="39" t="s">
        <v>80</v>
      </c>
      <c r="U6" s="38" t="s">
        <v>81</v>
      </c>
      <c r="V6" s="39" t="s">
        <v>80</v>
      </c>
      <c r="W6" s="38" t="s">
        <v>81</v>
      </c>
      <c r="X6" s="39" t="s">
        <v>80</v>
      </c>
      <c r="Y6" s="38" t="s">
        <v>81</v>
      </c>
      <c r="Z6" s="39" t="s">
        <v>80</v>
      </c>
      <c r="AA6" s="38" t="s">
        <v>81</v>
      </c>
      <c r="AB6" s="39" t="s">
        <v>80</v>
      </c>
      <c r="AC6" s="38" t="s">
        <v>81</v>
      </c>
      <c r="AD6" s="39" t="s">
        <v>80</v>
      </c>
      <c r="AE6" s="38" t="s">
        <v>81</v>
      </c>
      <c r="AF6" s="39" t="s">
        <v>80</v>
      </c>
      <c r="AG6" s="38" t="s">
        <v>81</v>
      </c>
      <c r="AH6" s="39" t="s">
        <v>80</v>
      </c>
      <c r="AI6" s="38" t="s">
        <v>81</v>
      </c>
      <c r="AJ6" s="39" t="s">
        <v>80</v>
      </c>
      <c r="AK6" s="38" t="s">
        <v>81</v>
      </c>
      <c r="AL6" s="39" t="s">
        <v>80</v>
      </c>
      <c r="AM6" s="38" t="s">
        <v>81</v>
      </c>
      <c r="AN6" s="39" t="s">
        <v>80</v>
      </c>
      <c r="AO6" s="38" t="s">
        <v>81</v>
      </c>
    </row>
    <row r="7" spans="1:41" ht="26.4" customHeight="1" x14ac:dyDescent="0.3">
      <c r="A7" s="26">
        <v>1</v>
      </c>
      <c r="B7" s="28" t="s">
        <v>49</v>
      </c>
      <c r="C7" s="28"/>
      <c r="D7" s="26" t="s">
        <v>17</v>
      </c>
      <c r="E7" s="30">
        <v>504</v>
      </c>
      <c r="F7" s="30">
        <v>128.28</v>
      </c>
      <c r="G7" s="25">
        <f>E7*F7</f>
        <v>64653.120000000003</v>
      </c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39">
        <v>128.28</v>
      </c>
      <c r="AO7" s="39">
        <f>E7*AN7</f>
        <v>64653.120000000003</v>
      </c>
    </row>
    <row r="8" spans="1:41" ht="41.4" customHeight="1" x14ac:dyDescent="0.3">
      <c r="A8" s="26">
        <v>2</v>
      </c>
      <c r="B8" s="28" t="s">
        <v>50</v>
      </c>
      <c r="C8" s="28" t="s">
        <v>121</v>
      </c>
      <c r="D8" s="26" t="s">
        <v>31</v>
      </c>
      <c r="E8" s="30">
        <v>100</v>
      </c>
      <c r="F8" s="30">
        <v>350</v>
      </c>
      <c r="G8" s="25">
        <f t="shared" ref="G8:G46" si="0">E8*F8</f>
        <v>35000</v>
      </c>
      <c r="H8" s="39">
        <v>276</v>
      </c>
      <c r="I8" s="39">
        <f>E8*H8</f>
        <v>27600</v>
      </c>
      <c r="J8" s="27"/>
      <c r="K8" s="27"/>
      <c r="L8" s="27"/>
      <c r="M8" s="27"/>
      <c r="N8" s="27"/>
      <c r="O8" s="27"/>
      <c r="P8" s="27"/>
      <c r="Q8" s="27"/>
      <c r="R8" s="27"/>
      <c r="S8" s="27"/>
      <c r="T8" s="27">
        <v>348</v>
      </c>
      <c r="U8" s="27">
        <f>E8*T8</f>
        <v>34800</v>
      </c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>
        <v>350</v>
      </c>
      <c r="AO8" s="27">
        <f>E8*AN8</f>
        <v>35000</v>
      </c>
    </row>
    <row r="9" spans="1:41" ht="86.4" customHeight="1" x14ac:dyDescent="0.3">
      <c r="A9" s="26">
        <v>3</v>
      </c>
      <c r="B9" s="33" t="s">
        <v>47</v>
      </c>
      <c r="C9" s="28" t="s">
        <v>88</v>
      </c>
      <c r="D9" s="29" t="s">
        <v>7</v>
      </c>
      <c r="E9" s="25">
        <v>100</v>
      </c>
      <c r="F9" s="25">
        <v>4000</v>
      </c>
      <c r="G9" s="25">
        <f t="shared" si="0"/>
        <v>400000</v>
      </c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46">
        <v>3400</v>
      </c>
      <c r="AA9" s="46">
        <f>E9*Z9</f>
        <v>340000</v>
      </c>
      <c r="AB9" s="27"/>
      <c r="AC9" s="27"/>
      <c r="AD9" s="27"/>
      <c r="AE9" s="27"/>
      <c r="AF9" s="27"/>
      <c r="AG9" s="27"/>
      <c r="AH9" s="27">
        <v>3488</v>
      </c>
      <c r="AI9" s="27">
        <f>E9*AH9</f>
        <v>348800</v>
      </c>
      <c r="AJ9" s="27"/>
      <c r="AK9" s="27"/>
      <c r="AL9" s="27">
        <v>3848</v>
      </c>
      <c r="AM9" s="27">
        <f>E9*AL9</f>
        <v>384800</v>
      </c>
      <c r="AN9" s="27"/>
      <c r="AO9" s="27"/>
    </row>
    <row r="10" spans="1:41" ht="41.4" customHeight="1" x14ac:dyDescent="0.3">
      <c r="A10" s="26">
        <v>4</v>
      </c>
      <c r="B10" s="31" t="s">
        <v>51</v>
      </c>
      <c r="C10" s="31" t="s">
        <v>52</v>
      </c>
      <c r="D10" s="29" t="s">
        <v>7</v>
      </c>
      <c r="E10" s="27">
        <v>15</v>
      </c>
      <c r="F10" s="27">
        <v>1500</v>
      </c>
      <c r="G10" s="25">
        <f t="shared" si="0"/>
        <v>22500</v>
      </c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>
        <v>1497</v>
      </c>
      <c r="U10" s="27">
        <f t="shared" ref="U10" si="1">E10*T10</f>
        <v>22455</v>
      </c>
      <c r="V10" s="27"/>
      <c r="W10" s="27"/>
      <c r="X10" s="27"/>
      <c r="Y10" s="27"/>
      <c r="Z10" s="27"/>
      <c r="AA10" s="27"/>
      <c r="AB10" s="27">
        <v>1500</v>
      </c>
      <c r="AC10" s="27">
        <f>E10*AB10</f>
        <v>22500</v>
      </c>
      <c r="AD10" s="27"/>
      <c r="AE10" s="27"/>
      <c r="AF10" s="27"/>
      <c r="AG10" s="27"/>
      <c r="AH10" s="27"/>
      <c r="AI10" s="27"/>
      <c r="AJ10" s="27"/>
      <c r="AK10" s="27"/>
      <c r="AL10" s="39">
        <v>810</v>
      </c>
      <c r="AM10" s="39">
        <f t="shared" ref="AM10:AM34" si="2">E10*AL10</f>
        <v>12150</v>
      </c>
      <c r="AN10" s="27"/>
      <c r="AO10" s="27"/>
    </row>
    <row r="11" spans="1:41" ht="40.200000000000003" customHeight="1" x14ac:dyDescent="0.3">
      <c r="A11" s="26">
        <v>5</v>
      </c>
      <c r="B11" s="28" t="s">
        <v>74</v>
      </c>
      <c r="C11" s="28" t="s">
        <v>122</v>
      </c>
      <c r="D11" s="29" t="s">
        <v>7</v>
      </c>
      <c r="E11" s="25">
        <v>5</v>
      </c>
      <c r="F11" s="25">
        <v>3000</v>
      </c>
      <c r="G11" s="25">
        <f t="shared" si="0"/>
        <v>15000</v>
      </c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39">
        <v>2850</v>
      </c>
      <c r="AM11" s="39">
        <f t="shared" si="2"/>
        <v>14250</v>
      </c>
      <c r="AN11" s="27"/>
      <c r="AO11" s="27"/>
    </row>
    <row r="12" spans="1:41" ht="42" customHeight="1" x14ac:dyDescent="0.3">
      <c r="A12" s="26">
        <v>6</v>
      </c>
      <c r="B12" s="33" t="s">
        <v>46</v>
      </c>
      <c r="C12" s="28" t="s">
        <v>59</v>
      </c>
      <c r="D12" s="26" t="s">
        <v>31</v>
      </c>
      <c r="E12" s="25">
        <v>4</v>
      </c>
      <c r="F12" s="25">
        <v>200000</v>
      </c>
      <c r="G12" s="25">
        <f t="shared" si="0"/>
        <v>800000</v>
      </c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39">
        <v>200000</v>
      </c>
      <c r="Y12" s="39">
        <f>E12*X12</f>
        <v>800000</v>
      </c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</row>
    <row r="13" spans="1:41" ht="50.4" customHeight="1" x14ac:dyDescent="0.3">
      <c r="A13" s="26">
        <v>7</v>
      </c>
      <c r="B13" s="24" t="s">
        <v>44</v>
      </c>
      <c r="C13" s="28" t="s">
        <v>75</v>
      </c>
      <c r="D13" s="26" t="s">
        <v>7</v>
      </c>
      <c r="E13" s="25">
        <v>30</v>
      </c>
      <c r="F13" s="25">
        <v>400</v>
      </c>
      <c r="G13" s="25">
        <f t="shared" si="0"/>
        <v>12000</v>
      </c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46">
        <v>380</v>
      </c>
      <c r="AA13" s="46">
        <f t="shared" ref="AA13" si="3">E13*Z13</f>
        <v>11400</v>
      </c>
      <c r="AB13" s="27"/>
      <c r="AC13" s="27"/>
      <c r="AD13" s="27">
        <v>386</v>
      </c>
      <c r="AE13" s="27">
        <f>E13*AD13</f>
        <v>11580</v>
      </c>
      <c r="AF13" s="27"/>
      <c r="AG13" s="27"/>
      <c r="AH13" s="27"/>
      <c r="AI13" s="27"/>
      <c r="AJ13" s="27"/>
      <c r="AK13" s="27"/>
      <c r="AL13" s="27"/>
      <c r="AM13" s="27"/>
      <c r="AN13" s="27"/>
      <c r="AO13" s="27"/>
    </row>
    <row r="14" spans="1:41" ht="43.8" customHeight="1" x14ac:dyDescent="0.3">
      <c r="A14" s="26">
        <v>8</v>
      </c>
      <c r="B14" s="28" t="s">
        <v>58</v>
      </c>
      <c r="C14" s="28" t="s">
        <v>89</v>
      </c>
      <c r="D14" s="26" t="s">
        <v>31</v>
      </c>
      <c r="E14" s="25">
        <v>1</v>
      </c>
      <c r="F14" s="25">
        <v>26000</v>
      </c>
      <c r="G14" s="25">
        <f t="shared" si="0"/>
        <v>26000</v>
      </c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27"/>
      <c r="AN14" s="27"/>
      <c r="AO14" s="27"/>
    </row>
    <row r="15" spans="1:41" ht="75.599999999999994" customHeight="1" x14ac:dyDescent="0.3">
      <c r="A15" s="26">
        <v>9</v>
      </c>
      <c r="B15" s="31" t="s">
        <v>53</v>
      </c>
      <c r="C15" s="31" t="s">
        <v>90</v>
      </c>
      <c r="D15" s="32" t="s">
        <v>21</v>
      </c>
      <c r="E15" s="27">
        <v>2</v>
      </c>
      <c r="F15" s="27">
        <v>30000</v>
      </c>
      <c r="G15" s="25">
        <f t="shared" si="0"/>
        <v>60000</v>
      </c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39">
        <v>28750</v>
      </c>
      <c r="AM15" s="39">
        <f t="shared" si="2"/>
        <v>57500</v>
      </c>
      <c r="AN15" s="27"/>
      <c r="AO15" s="27"/>
    </row>
    <row r="16" spans="1:41" ht="31.2" customHeight="1" x14ac:dyDescent="0.3">
      <c r="A16" s="26">
        <v>10</v>
      </c>
      <c r="B16" s="28" t="s">
        <v>45</v>
      </c>
      <c r="C16" s="28" t="s">
        <v>91</v>
      </c>
      <c r="D16" s="29" t="s">
        <v>7</v>
      </c>
      <c r="E16" s="25">
        <v>5</v>
      </c>
      <c r="F16" s="25">
        <v>4000</v>
      </c>
      <c r="G16" s="25">
        <f t="shared" si="0"/>
        <v>20000</v>
      </c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39">
        <v>3840</v>
      </c>
      <c r="AM16" s="39">
        <f t="shared" si="2"/>
        <v>19200</v>
      </c>
      <c r="AN16" s="27"/>
      <c r="AO16" s="27"/>
    </row>
    <row r="17" spans="1:41" ht="37.5" customHeight="1" x14ac:dyDescent="0.3">
      <c r="A17" s="26">
        <v>11</v>
      </c>
      <c r="B17" s="28" t="s">
        <v>22</v>
      </c>
      <c r="C17" s="28" t="s">
        <v>71</v>
      </c>
      <c r="D17" s="26" t="s">
        <v>7</v>
      </c>
      <c r="E17" s="25">
        <v>250</v>
      </c>
      <c r="F17" s="25">
        <v>500</v>
      </c>
      <c r="G17" s="25">
        <f t="shared" si="0"/>
        <v>125000</v>
      </c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>
        <v>494</v>
      </c>
      <c r="U17" s="27">
        <f>E17*T17</f>
        <v>123500</v>
      </c>
      <c r="V17" s="27">
        <v>486</v>
      </c>
      <c r="W17" s="27">
        <f>E17*V17</f>
        <v>121500</v>
      </c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27"/>
      <c r="AL17" s="39">
        <v>370</v>
      </c>
      <c r="AM17" s="39">
        <f t="shared" si="2"/>
        <v>92500</v>
      </c>
      <c r="AN17" s="27">
        <v>494</v>
      </c>
      <c r="AO17" s="27">
        <f>E17*AN17</f>
        <v>123500</v>
      </c>
    </row>
    <row r="18" spans="1:41" ht="34.799999999999997" customHeight="1" x14ac:dyDescent="0.3">
      <c r="A18" s="26">
        <v>12</v>
      </c>
      <c r="B18" s="33" t="s">
        <v>55</v>
      </c>
      <c r="C18" s="28" t="s">
        <v>92</v>
      </c>
      <c r="D18" s="26" t="s">
        <v>7</v>
      </c>
      <c r="E18" s="25">
        <v>20</v>
      </c>
      <c r="F18" s="25">
        <v>600</v>
      </c>
      <c r="G18" s="25">
        <f t="shared" si="0"/>
        <v>12000</v>
      </c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39">
        <v>570</v>
      </c>
      <c r="AM18" s="39">
        <f t="shared" si="2"/>
        <v>11400</v>
      </c>
      <c r="AN18" s="27"/>
      <c r="AO18" s="27"/>
    </row>
    <row r="19" spans="1:41" ht="43.2" customHeight="1" x14ac:dyDescent="0.3">
      <c r="A19" s="26">
        <v>13</v>
      </c>
      <c r="B19" s="34" t="s">
        <v>16</v>
      </c>
      <c r="C19" s="35" t="s">
        <v>93</v>
      </c>
      <c r="D19" s="26" t="s">
        <v>7</v>
      </c>
      <c r="E19" s="27">
        <v>100</v>
      </c>
      <c r="F19" s="27">
        <v>100</v>
      </c>
      <c r="G19" s="25">
        <f t="shared" si="0"/>
        <v>10000</v>
      </c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</row>
    <row r="20" spans="1:41" ht="45" customHeight="1" x14ac:dyDescent="0.3">
      <c r="A20" s="26">
        <v>14</v>
      </c>
      <c r="B20" s="28" t="s">
        <v>25</v>
      </c>
      <c r="C20" s="36" t="s">
        <v>94</v>
      </c>
      <c r="D20" s="26" t="s">
        <v>82</v>
      </c>
      <c r="E20" s="25">
        <v>10</v>
      </c>
      <c r="F20" s="25">
        <v>20000</v>
      </c>
      <c r="G20" s="25">
        <f t="shared" si="0"/>
        <v>200000</v>
      </c>
      <c r="H20" s="27"/>
      <c r="I20" s="27"/>
      <c r="J20" s="39">
        <v>20000</v>
      </c>
      <c r="K20" s="39">
        <f>E20*J20</f>
        <v>200000</v>
      </c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27"/>
      <c r="AO20" s="27"/>
    </row>
    <row r="21" spans="1:41" ht="59.4" customHeight="1" x14ac:dyDescent="0.3">
      <c r="A21" s="26">
        <v>15</v>
      </c>
      <c r="B21" s="28" t="s">
        <v>15</v>
      </c>
      <c r="C21" s="28" t="s">
        <v>76</v>
      </c>
      <c r="D21" s="26" t="s">
        <v>7</v>
      </c>
      <c r="E21" s="27">
        <v>10</v>
      </c>
      <c r="F21" s="27">
        <v>3000</v>
      </c>
      <c r="G21" s="25">
        <f t="shared" si="0"/>
        <v>30000</v>
      </c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39">
        <v>1250</v>
      </c>
      <c r="AM21" s="39">
        <f t="shared" si="2"/>
        <v>12500</v>
      </c>
      <c r="AN21" s="27"/>
      <c r="AO21" s="27"/>
    </row>
    <row r="22" spans="1:41" ht="34.950000000000003" customHeight="1" x14ac:dyDescent="0.3">
      <c r="A22" s="26">
        <v>16</v>
      </c>
      <c r="B22" s="28" t="s">
        <v>72</v>
      </c>
      <c r="C22" s="35" t="s">
        <v>73</v>
      </c>
      <c r="D22" s="26" t="s">
        <v>21</v>
      </c>
      <c r="E22" s="27">
        <v>7</v>
      </c>
      <c r="F22" s="27">
        <v>8000</v>
      </c>
      <c r="G22" s="25">
        <f t="shared" si="0"/>
        <v>56000</v>
      </c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39">
        <v>8000</v>
      </c>
      <c r="AC22" s="39">
        <f>E22*AB22</f>
        <v>56000</v>
      </c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</row>
    <row r="23" spans="1:41" ht="45" customHeight="1" x14ac:dyDescent="0.3">
      <c r="A23" s="26">
        <v>17</v>
      </c>
      <c r="B23" s="28" t="s">
        <v>54</v>
      </c>
      <c r="C23" s="28" t="s">
        <v>95</v>
      </c>
      <c r="D23" s="26" t="s">
        <v>7</v>
      </c>
      <c r="E23" s="27">
        <v>5</v>
      </c>
      <c r="F23" s="27">
        <v>5000</v>
      </c>
      <c r="G23" s="25">
        <f t="shared" si="0"/>
        <v>25000</v>
      </c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39">
        <v>3480</v>
      </c>
      <c r="AM23" s="39">
        <f t="shared" si="2"/>
        <v>17400</v>
      </c>
      <c r="AN23" s="27"/>
      <c r="AO23" s="27"/>
    </row>
    <row r="24" spans="1:41" ht="156" x14ac:dyDescent="0.3">
      <c r="A24" s="26">
        <v>18</v>
      </c>
      <c r="B24" s="28" t="s">
        <v>23</v>
      </c>
      <c r="C24" s="28" t="s">
        <v>96</v>
      </c>
      <c r="D24" s="26" t="s">
        <v>7</v>
      </c>
      <c r="E24" s="27">
        <v>50</v>
      </c>
      <c r="F24" s="27">
        <v>650</v>
      </c>
      <c r="G24" s="25">
        <f t="shared" si="0"/>
        <v>32500</v>
      </c>
      <c r="H24" s="39">
        <v>478</v>
      </c>
      <c r="I24" s="39">
        <f>E24*H24</f>
        <v>23900</v>
      </c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>
        <v>637</v>
      </c>
      <c r="AM24" s="27">
        <f t="shared" si="2"/>
        <v>31850</v>
      </c>
      <c r="AN24" s="27"/>
      <c r="AO24" s="27"/>
    </row>
    <row r="25" spans="1:41" ht="24.6" customHeight="1" x14ac:dyDescent="0.3">
      <c r="A25" s="26">
        <v>19</v>
      </c>
      <c r="B25" s="28" t="s">
        <v>14</v>
      </c>
      <c r="C25" s="28" t="s">
        <v>61</v>
      </c>
      <c r="D25" s="26" t="s">
        <v>7</v>
      </c>
      <c r="E25" s="27">
        <v>16400</v>
      </c>
      <c r="F25" s="27">
        <v>40</v>
      </c>
      <c r="G25" s="25">
        <f t="shared" si="0"/>
        <v>656000</v>
      </c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>
        <v>22</v>
      </c>
      <c r="U25" s="27">
        <f t="shared" ref="U25:U29" si="4">E25*T25</f>
        <v>360800</v>
      </c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>
        <v>21.5</v>
      </c>
      <c r="AG25" s="27">
        <f>E25*AF25</f>
        <v>352600</v>
      </c>
      <c r="AH25" s="27"/>
      <c r="AI25" s="27"/>
      <c r="AJ25" s="27"/>
      <c r="AK25" s="27"/>
      <c r="AL25" s="39">
        <v>18</v>
      </c>
      <c r="AM25" s="39">
        <f t="shared" si="2"/>
        <v>295200</v>
      </c>
      <c r="AN25" s="27">
        <v>38.200000000000003</v>
      </c>
      <c r="AO25" s="27">
        <f>E25*AN25</f>
        <v>626480</v>
      </c>
    </row>
    <row r="26" spans="1:41" ht="31.8" customHeight="1" x14ac:dyDescent="0.3">
      <c r="A26" s="26">
        <v>20</v>
      </c>
      <c r="B26" s="28" t="s">
        <v>14</v>
      </c>
      <c r="C26" s="28" t="s">
        <v>18</v>
      </c>
      <c r="D26" s="26" t="s">
        <v>7</v>
      </c>
      <c r="E26" s="27">
        <v>8500</v>
      </c>
      <c r="F26" s="27">
        <v>30</v>
      </c>
      <c r="G26" s="25">
        <f t="shared" si="0"/>
        <v>255000</v>
      </c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>
        <v>17.399999999999999</v>
      </c>
      <c r="S26" s="27">
        <f>E26*R26</f>
        <v>147900</v>
      </c>
      <c r="T26" s="27">
        <v>21</v>
      </c>
      <c r="U26" s="27">
        <f t="shared" si="4"/>
        <v>178500</v>
      </c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>
        <v>19.2</v>
      </c>
      <c r="AG26" s="27">
        <f t="shared" ref="AG26:AG27" si="5">E26*AF26</f>
        <v>163200</v>
      </c>
      <c r="AH26" s="27"/>
      <c r="AI26" s="27"/>
      <c r="AJ26" s="27"/>
      <c r="AK26" s="27"/>
      <c r="AL26" s="39">
        <v>16.899999999999999</v>
      </c>
      <c r="AM26" s="39">
        <f t="shared" si="2"/>
        <v>143650</v>
      </c>
      <c r="AN26" s="27">
        <v>29.4</v>
      </c>
      <c r="AO26" s="27">
        <f t="shared" ref="AO26:AO32" si="6">E26*AN26</f>
        <v>249900</v>
      </c>
    </row>
    <row r="27" spans="1:41" ht="25.8" customHeight="1" x14ac:dyDescent="0.3">
      <c r="A27" s="26">
        <v>21</v>
      </c>
      <c r="B27" s="28" t="s">
        <v>14</v>
      </c>
      <c r="C27" s="28" t="s">
        <v>19</v>
      </c>
      <c r="D27" s="26" t="s">
        <v>7</v>
      </c>
      <c r="E27" s="27">
        <v>17500</v>
      </c>
      <c r="F27" s="27">
        <v>40</v>
      </c>
      <c r="G27" s="25">
        <f t="shared" si="0"/>
        <v>700000</v>
      </c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>
        <v>31</v>
      </c>
      <c r="U27" s="27">
        <f t="shared" si="4"/>
        <v>542500</v>
      </c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>
        <v>28.5</v>
      </c>
      <c r="AG27" s="27">
        <f t="shared" si="5"/>
        <v>498750</v>
      </c>
      <c r="AH27" s="27"/>
      <c r="AI27" s="27"/>
      <c r="AJ27" s="27"/>
      <c r="AK27" s="27"/>
      <c r="AL27" s="39">
        <v>27.5</v>
      </c>
      <c r="AM27" s="39">
        <f t="shared" si="2"/>
        <v>481250</v>
      </c>
      <c r="AN27" s="27">
        <v>38.200000000000003</v>
      </c>
      <c r="AO27" s="27">
        <f t="shared" si="6"/>
        <v>668500</v>
      </c>
    </row>
    <row r="28" spans="1:41" ht="23.4" customHeight="1" x14ac:dyDescent="0.3">
      <c r="A28" s="26">
        <v>22</v>
      </c>
      <c r="B28" s="28" t="s">
        <v>14</v>
      </c>
      <c r="C28" s="28" t="s">
        <v>20</v>
      </c>
      <c r="D28" s="26" t="s">
        <v>7</v>
      </c>
      <c r="E28" s="27">
        <v>12000</v>
      </c>
      <c r="F28" s="27">
        <v>60</v>
      </c>
      <c r="G28" s="25">
        <f t="shared" si="0"/>
        <v>720000</v>
      </c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39">
        <v>44</v>
      </c>
      <c r="U28" s="39">
        <f t="shared" si="4"/>
        <v>528000</v>
      </c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  <c r="AL28" s="27">
        <v>45.5</v>
      </c>
      <c r="AM28" s="27">
        <f t="shared" si="2"/>
        <v>546000</v>
      </c>
      <c r="AN28" s="27"/>
      <c r="AO28" s="27"/>
    </row>
    <row r="29" spans="1:41" ht="23.4" customHeight="1" x14ac:dyDescent="0.3">
      <c r="A29" s="26">
        <v>23</v>
      </c>
      <c r="B29" s="28" t="s">
        <v>14</v>
      </c>
      <c r="C29" s="28" t="s">
        <v>38</v>
      </c>
      <c r="D29" s="26" t="s">
        <v>7</v>
      </c>
      <c r="E29" s="27">
        <v>1500</v>
      </c>
      <c r="F29" s="27">
        <v>40</v>
      </c>
      <c r="G29" s="25">
        <f t="shared" si="0"/>
        <v>60000</v>
      </c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>
        <v>36</v>
      </c>
      <c r="U29" s="27">
        <f t="shared" si="4"/>
        <v>54000</v>
      </c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  <c r="AK29" s="27"/>
      <c r="AL29" s="39">
        <v>30</v>
      </c>
      <c r="AM29" s="39">
        <f t="shared" si="2"/>
        <v>45000</v>
      </c>
      <c r="AN29" s="27"/>
      <c r="AO29" s="27"/>
    </row>
    <row r="30" spans="1:41" ht="34.799999999999997" customHeight="1" x14ac:dyDescent="0.3">
      <c r="A30" s="26">
        <v>24</v>
      </c>
      <c r="B30" s="28" t="s">
        <v>56</v>
      </c>
      <c r="C30" s="28" t="s">
        <v>57</v>
      </c>
      <c r="D30" s="26" t="s">
        <v>7</v>
      </c>
      <c r="E30" s="25">
        <v>1000</v>
      </c>
      <c r="F30" s="25">
        <v>500</v>
      </c>
      <c r="G30" s="25">
        <f t="shared" si="0"/>
        <v>500000</v>
      </c>
      <c r="H30" s="39">
        <v>302</v>
      </c>
      <c r="I30" s="39">
        <f>E30*H30</f>
        <v>302000</v>
      </c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  <c r="AJ30" s="27">
        <v>440</v>
      </c>
      <c r="AK30" s="27">
        <f>E30*AJ30</f>
        <v>440000</v>
      </c>
      <c r="AL30" s="27">
        <v>465</v>
      </c>
      <c r="AM30" s="27">
        <f t="shared" si="2"/>
        <v>465000</v>
      </c>
      <c r="AN30" s="27"/>
      <c r="AO30" s="27"/>
    </row>
    <row r="31" spans="1:41" ht="38.4" customHeight="1" x14ac:dyDescent="0.3">
      <c r="A31" s="26">
        <v>25</v>
      </c>
      <c r="B31" s="28" t="s">
        <v>60</v>
      </c>
      <c r="C31" s="28" t="s">
        <v>102</v>
      </c>
      <c r="D31" s="26" t="s">
        <v>31</v>
      </c>
      <c r="E31" s="25">
        <v>1</v>
      </c>
      <c r="F31" s="25">
        <v>84900</v>
      </c>
      <c r="G31" s="25">
        <f t="shared" si="0"/>
        <v>84900</v>
      </c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  <c r="AK31" s="27"/>
      <c r="AL31" s="27"/>
      <c r="AM31" s="27"/>
      <c r="AN31" s="27"/>
      <c r="AO31" s="27"/>
    </row>
    <row r="32" spans="1:41" ht="35.4" customHeight="1" x14ac:dyDescent="0.3">
      <c r="A32" s="26">
        <v>26</v>
      </c>
      <c r="B32" s="31" t="s">
        <v>24</v>
      </c>
      <c r="C32" s="28" t="s">
        <v>97</v>
      </c>
      <c r="D32" s="26" t="s">
        <v>7</v>
      </c>
      <c r="E32" s="27">
        <v>20</v>
      </c>
      <c r="F32" s="27">
        <v>2000</v>
      </c>
      <c r="G32" s="25">
        <f t="shared" si="0"/>
        <v>40000</v>
      </c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  <c r="AJ32" s="27"/>
      <c r="AK32" s="27"/>
      <c r="AL32" s="39">
        <v>1850</v>
      </c>
      <c r="AM32" s="39">
        <f t="shared" si="2"/>
        <v>37000</v>
      </c>
      <c r="AN32" s="27">
        <v>2000</v>
      </c>
      <c r="AO32" s="27">
        <f t="shared" si="6"/>
        <v>40000</v>
      </c>
    </row>
    <row r="33" spans="1:41" ht="186.6" customHeight="1" x14ac:dyDescent="0.3">
      <c r="A33" s="26">
        <v>27</v>
      </c>
      <c r="B33" s="31" t="s">
        <v>26</v>
      </c>
      <c r="C33" s="31" t="s">
        <v>103</v>
      </c>
      <c r="D33" s="26" t="s">
        <v>7</v>
      </c>
      <c r="E33" s="25">
        <v>10</v>
      </c>
      <c r="F33" s="25">
        <v>22000</v>
      </c>
      <c r="G33" s="25">
        <f t="shared" si="0"/>
        <v>220000</v>
      </c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46">
        <v>20200</v>
      </c>
      <c r="AA33" s="46">
        <f>E33*Z33</f>
        <v>202000</v>
      </c>
      <c r="AB33" s="27"/>
      <c r="AC33" s="27"/>
      <c r="AD33" s="27">
        <v>21680</v>
      </c>
      <c r="AE33" s="27">
        <f>E33*AD33</f>
        <v>216800</v>
      </c>
      <c r="AF33" s="27"/>
      <c r="AG33" s="27"/>
      <c r="AH33" s="27"/>
      <c r="AI33" s="27"/>
      <c r="AJ33" s="27"/>
      <c r="AK33" s="27"/>
      <c r="AL33" s="27">
        <v>20398</v>
      </c>
      <c r="AM33" s="27">
        <f t="shared" si="2"/>
        <v>203980</v>
      </c>
      <c r="AN33" s="27"/>
      <c r="AO33" s="27"/>
    </row>
    <row r="34" spans="1:41" ht="202.8" x14ac:dyDescent="0.3">
      <c r="A34" s="26">
        <v>28</v>
      </c>
      <c r="B34" s="31" t="s">
        <v>27</v>
      </c>
      <c r="C34" s="31" t="s">
        <v>104</v>
      </c>
      <c r="D34" s="26" t="s">
        <v>7</v>
      </c>
      <c r="E34" s="25">
        <v>10</v>
      </c>
      <c r="F34" s="25">
        <v>22000</v>
      </c>
      <c r="G34" s="25">
        <f t="shared" si="0"/>
        <v>220000</v>
      </c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39">
        <v>19400</v>
      </c>
      <c r="AA34" s="39">
        <f>E34*Z34</f>
        <v>194000</v>
      </c>
      <c r="AB34" s="27"/>
      <c r="AC34" s="27"/>
      <c r="AD34" s="27">
        <v>21680</v>
      </c>
      <c r="AE34" s="27">
        <f>E34*AD34</f>
        <v>216800</v>
      </c>
      <c r="AF34" s="27"/>
      <c r="AG34" s="27"/>
      <c r="AH34" s="27"/>
      <c r="AI34" s="27"/>
      <c r="AJ34" s="27"/>
      <c r="AK34" s="27"/>
      <c r="AL34" s="27">
        <v>20398</v>
      </c>
      <c r="AM34" s="27">
        <f t="shared" si="2"/>
        <v>203980</v>
      </c>
      <c r="AN34" s="27"/>
      <c r="AO34" s="27"/>
    </row>
    <row r="35" spans="1:41" ht="40.799999999999997" customHeight="1" x14ac:dyDescent="0.3">
      <c r="A35" s="26">
        <v>29</v>
      </c>
      <c r="B35" s="37" t="s">
        <v>48</v>
      </c>
      <c r="C35" s="28" t="s">
        <v>98</v>
      </c>
      <c r="D35" s="29" t="s">
        <v>7</v>
      </c>
      <c r="E35" s="25">
        <v>2</v>
      </c>
      <c r="F35" s="25">
        <v>82000</v>
      </c>
      <c r="G35" s="25">
        <f t="shared" si="0"/>
        <v>164000</v>
      </c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39">
        <v>82000</v>
      </c>
      <c r="Y35" s="39">
        <f>E35*X35</f>
        <v>164000</v>
      </c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7"/>
      <c r="AL35" s="27"/>
      <c r="AM35" s="27"/>
      <c r="AN35" s="27"/>
      <c r="AO35" s="27"/>
    </row>
    <row r="36" spans="1:41" ht="25.8" customHeight="1" x14ac:dyDescent="0.3">
      <c r="A36" s="26">
        <v>30</v>
      </c>
      <c r="B36" s="42" t="s">
        <v>13</v>
      </c>
      <c r="C36" s="28" t="s">
        <v>28</v>
      </c>
      <c r="D36" s="29" t="s">
        <v>17</v>
      </c>
      <c r="E36" s="25">
        <v>1000</v>
      </c>
      <c r="F36" s="27">
        <v>355.46</v>
      </c>
      <c r="G36" s="25">
        <f t="shared" si="0"/>
        <v>355460</v>
      </c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</row>
    <row r="37" spans="1:41" ht="23.4" customHeight="1" x14ac:dyDescent="0.3">
      <c r="A37" s="26">
        <v>31</v>
      </c>
      <c r="B37" s="42" t="s">
        <v>29</v>
      </c>
      <c r="C37" s="28" t="s">
        <v>30</v>
      </c>
      <c r="D37" s="29" t="s">
        <v>40</v>
      </c>
      <c r="E37" s="25">
        <v>300</v>
      </c>
      <c r="F37" s="27">
        <v>38.47</v>
      </c>
      <c r="G37" s="25">
        <f t="shared" si="0"/>
        <v>11541</v>
      </c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</row>
    <row r="38" spans="1:41" ht="24" customHeight="1" x14ac:dyDescent="0.3">
      <c r="A38" s="26">
        <v>32</v>
      </c>
      <c r="B38" s="43" t="s">
        <v>41</v>
      </c>
      <c r="C38" s="28" t="s">
        <v>42</v>
      </c>
      <c r="D38" s="29" t="s">
        <v>40</v>
      </c>
      <c r="E38" s="25">
        <v>2800</v>
      </c>
      <c r="F38" s="27">
        <v>305</v>
      </c>
      <c r="G38" s="25">
        <f t="shared" si="0"/>
        <v>854000</v>
      </c>
      <c r="H38" s="27"/>
      <c r="I38" s="27"/>
      <c r="J38" s="27"/>
      <c r="K38" s="27"/>
      <c r="L38" s="39">
        <v>305</v>
      </c>
      <c r="M38" s="39">
        <f>E38*L38</f>
        <v>854000</v>
      </c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27"/>
      <c r="AM38" s="27"/>
      <c r="AN38" s="27"/>
      <c r="AO38" s="27"/>
    </row>
    <row r="39" spans="1:41" ht="45" customHeight="1" x14ac:dyDescent="0.3">
      <c r="A39" s="26">
        <v>33</v>
      </c>
      <c r="B39" s="43" t="s">
        <v>32</v>
      </c>
      <c r="C39" s="28" t="s">
        <v>33</v>
      </c>
      <c r="D39" s="26" t="s">
        <v>17</v>
      </c>
      <c r="E39" s="25">
        <v>90</v>
      </c>
      <c r="F39" s="27">
        <v>5086.63</v>
      </c>
      <c r="G39" s="25">
        <f t="shared" si="0"/>
        <v>457796.7</v>
      </c>
      <c r="H39" s="27"/>
      <c r="I39" s="27"/>
      <c r="J39" s="27"/>
      <c r="K39" s="27"/>
      <c r="L39" s="27">
        <v>4600</v>
      </c>
      <c r="M39" s="27">
        <f>E39*L39</f>
        <v>414000</v>
      </c>
      <c r="N39" s="27"/>
      <c r="O39" s="27"/>
      <c r="P39" s="39">
        <v>4300</v>
      </c>
      <c r="Q39" s="39">
        <f>E39*P39</f>
        <v>387000</v>
      </c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</row>
    <row r="40" spans="1:41" ht="28.2" customHeight="1" x14ac:dyDescent="0.3">
      <c r="A40" s="26">
        <v>34</v>
      </c>
      <c r="B40" s="28" t="s">
        <v>43</v>
      </c>
      <c r="C40" s="28" t="s">
        <v>86</v>
      </c>
      <c r="D40" s="26" t="s">
        <v>17</v>
      </c>
      <c r="E40" s="25">
        <v>200</v>
      </c>
      <c r="F40" s="27">
        <v>536.84</v>
      </c>
      <c r="G40" s="25">
        <f t="shared" si="0"/>
        <v>107368</v>
      </c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27"/>
    </row>
    <row r="41" spans="1:41" ht="25.2" customHeight="1" x14ac:dyDescent="0.3">
      <c r="A41" s="26">
        <v>35</v>
      </c>
      <c r="B41" s="28" t="s">
        <v>62</v>
      </c>
      <c r="C41" s="28" t="s">
        <v>85</v>
      </c>
      <c r="D41" s="35" t="s">
        <v>64</v>
      </c>
      <c r="E41" s="25">
        <v>110</v>
      </c>
      <c r="F41" s="27">
        <v>1500</v>
      </c>
      <c r="G41" s="25">
        <f t="shared" si="0"/>
        <v>165000</v>
      </c>
      <c r="H41" s="27"/>
      <c r="I41" s="27"/>
      <c r="J41" s="27"/>
      <c r="K41" s="27"/>
      <c r="L41" s="27"/>
      <c r="M41" s="27"/>
      <c r="N41" s="27">
        <v>1500</v>
      </c>
      <c r="O41" s="27">
        <f>E41*N41</f>
        <v>165000</v>
      </c>
      <c r="P41" s="39">
        <v>795</v>
      </c>
      <c r="Q41" s="39">
        <f>E41*P41</f>
        <v>87450</v>
      </c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</row>
    <row r="42" spans="1:41" ht="21.6" customHeight="1" x14ac:dyDescent="0.3">
      <c r="A42" s="26">
        <v>36</v>
      </c>
      <c r="B42" s="42" t="s">
        <v>63</v>
      </c>
      <c r="C42" s="28" t="s">
        <v>87</v>
      </c>
      <c r="D42" s="35" t="s">
        <v>64</v>
      </c>
      <c r="E42" s="25">
        <v>100</v>
      </c>
      <c r="F42" s="27">
        <v>1500</v>
      </c>
      <c r="G42" s="25">
        <f t="shared" si="0"/>
        <v>150000</v>
      </c>
      <c r="H42" s="27"/>
      <c r="I42" s="27"/>
      <c r="J42" s="27"/>
      <c r="K42" s="27"/>
      <c r="L42" s="27"/>
      <c r="M42" s="27"/>
      <c r="N42" s="27">
        <v>1500</v>
      </c>
      <c r="O42" s="27">
        <f>E42*N42</f>
        <v>150000</v>
      </c>
      <c r="P42" s="39">
        <v>985</v>
      </c>
      <c r="Q42" s="39">
        <f>E42*P42</f>
        <v>98500</v>
      </c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</row>
    <row r="43" spans="1:41" ht="23.25" customHeight="1" x14ac:dyDescent="0.3">
      <c r="A43" s="26">
        <v>37</v>
      </c>
      <c r="B43" s="28" t="s">
        <v>65</v>
      </c>
      <c r="C43" s="28" t="s">
        <v>83</v>
      </c>
      <c r="D43" s="42" t="s">
        <v>64</v>
      </c>
      <c r="E43" s="25">
        <v>150</v>
      </c>
      <c r="F43" s="27">
        <v>112.2</v>
      </c>
      <c r="G43" s="25">
        <f t="shared" si="0"/>
        <v>16830</v>
      </c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  <c r="AM43" s="27"/>
      <c r="AN43" s="27"/>
      <c r="AO43" s="27"/>
    </row>
    <row r="44" spans="1:41" ht="23.25" customHeight="1" x14ac:dyDescent="0.3">
      <c r="A44" s="26">
        <v>38</v>
      </c>
      <c r="B44" s="42" t="s">
        <v>66</v>
      </c>
      <c r="C44" s="28" t="s">
        <v>67</v>
      </c>
      <c r="D44" s="42" t="s">
        <v>64</v>
      </c>
      <c r="E44" s="25">
        <v>150</v>
      </c>
      <c r="F44" s="27">
        <v>169.19</v>
      </c>
      <c r="G44" s="25">
        <f t="shared" si="0"/>
        <v>25378.5</v>
      </c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</row>
    <row r="45" spans="1:41" ht="23.25" customHeight="1" x14ac:dyDescent="0.3">
      <c r="A45" s="26">
        <v>39</v>
      </c>
      <c r="B45" s="42" t="s">
        <v>68</v>
      </c>
      <c r="C45" s="28" t="s">
        <v>84</v>
      </c>
      <c r="D45" s="42" t="s">
        <v>64</v>
      </c>
      <c r="E45" s="25">
        <v>500</v>
      </c>
      <c r="F45" s="27">
        <v>1220</v>
      </c>
      <c r="G45" s="25">
        <f t="shared" si="0"/>
        <v>610000</v>
      </c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7"/>
      <c r="AK45" s="27"/>
      <c r="AL45" s="27"/>
      <c r="AM45" s="27"/>
      <c r="AN45" s="27"/>
      <c r="AO45" s="27"/>
    </row>
    <row r="46" spans="1:41" ht="22.2" customHeight="1" x14ac:dyDescent="0.3">
      <c r="A46" s="26">
        <v>40</v>
      </c>
      <c r="B46" s="28" t="s">
        <v>69</v>
      </c>
      <c r="C46" s="28" t="s">
        <v>70</v>
      </c>
      <c r="D46" s="42" t="s">
        <v>64</v>
      </c>
      <c r="E46" s="25">
        <v>1500</v>
      </c>
      <c r="F46" s="27">
        <v>14.45</v>
      </c>
      <c r="G46" s="25">
        <f t="shared" si="0"/>
        <v>21675</v>
      </c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</row>
    <row r="47" spans="1:41" ht="64.2" customHeight="1" x14ac:dyDescent="0.3">
      <c r="A47" s="47"/>
      <c r="B47" s="44" t="s">
        <v>99</v>
      </c>
      <c r="C47" s="47"/>
      <c r="D47" s="47"/>
      <c r="E47" s="47"/>
      <c r="F47" s="49"/>
      <c r="G47" s="49">
        <f>SUM(G7:G46)</f>
        <v>8340602.3200000003</v>
      </c>
      <c r="H47" s="49"/>
      <c r="I47" s="49">
        <f>SUM(I7:I46)</f>
        <v>353500</v>
      </c>
      <c r="J47" s="49"/>
      <c r="K47" s="49">
        <v>200000</v>
      </c>
      <c r="L47" s="49"/>
      <c r="M47" s="49">
        <v>854000</v>
      </c>
      <c r="N47" s="49"/>
      <c r="O47" s="49"/>
      <c r="P47" s="49"/>
      <c r="Q47" s="49">
        <f>SUM(Q39:Q46)</f>
        <v>572950</v>
      </c>
      <c r="R47" s="49"/>
      <c r="S47" s="49"/>
      <c r="T47" s="49"/>
      <c r="U47" s="49">
        <v>528000</v>
      </c>
      <c r="V47" s="49"/>
      <c r="W47" s="49"/>
      <c r="X47" s="49"/>
      <c r="Y47" s="49">
        <f>SUM(Y12:Y46)</f>
        <v>964000</v>
      </c>
      <c r="Z47" s="49"/>
      <c r="AA47" s="49">
        <f>SUM(AA9:AA46)</f>
        <v>747400</v>
      </c>
      <c r="AB47" s="49"/>
      <c r="AC47" s="49">
        <v>56000</v>
      </c>
      <c r="AD47" s="49"/>
      <c r="AE47" s="49"/>
      <c r="AF47" s="49"/>
      <c r="AG47" s="49"/>
      <c r="AH47" s="49"/>
      <c r="AI47" s="49"/>
      <c r="AJ47" s="49"/>
      <c r="AK47" s="49"/>
      <c r="AL47" s="49"/>
      <c r="AM47" s="49">
        <f>AM10+AM11+AM15+AM16+AM17+AM18+AM21+AM23+AM25+AM26+AM27+AM29+AM32+AM33</f>
        <v>1442980</v>
      </c>
      <c r="AN47" s="49"/>
      <c r="AO47" s="49">
        <f>E7*AN7</f>
        <v>64653.120000000003</v>
      </c>
    </row>
  </sheetData>
  <mergeCells count="26">
    <mergeCell ref="A2:AO3"/>
    <mergeCell ref="AF5:AG5"/>
    <mergeCell ref="AH5:AI5"/>
    <mergeCell ref="AJ5:AK5"/>
    <mergeCell ref="AL5:AM5"/>
    <mergeCell ref="AN5:AO5"/>
    <mergeCell ref="E5:E6"/>
    <mergeCell ref="D5:D6"/>
    <mergeCell ref="C5:C6"/>
    <mergeCell ref="B5:B6"/>
    <mergeCell ref="A5:A6"/>
    <mergeCell ref="A1:AO1"/>
    <mergeCell ref="J5:K5"/>
    <mergeCell ref="AD5:AE5"/>
    <mergeCell ref="L5:M5"/>
    <mergeCell ref="V5:W5"/>
    <mergeCell ref="T5:U5"/>
    <mergeCell ref="X5:Y5"/>
    <mergeCell ref="Z5:AA5"/>
    <mergeCell ref="AB5:AC5"/>
    <mergeCell ref="P5:Q5"/>
    <mergeCell ref="R5:S5"/>
    <mergeCell ref="N5:O5"/>
    <mergeCell ref="H5:I5"/>
    <mergeCell ref="G5:G6"/>
    <mergeCell ref="F5:F6"/>
  </mergeCells>
  <dataValidations xWindow="857" yWindow="739" count="1">
    <dataValidation allowBlank="1" showInputMessage="1" showErrorMessage="1" prompt="Введите наименование на рус.языке" sqref="B17:C18 B33:C34 C23:C24 C26"/>
  </dataValidations>
  <pageMargins left="0.7" right="0.7" top="0.75" bottom="0.75" header="0.3" footer="0.3"/>
  <pageSetup paperSize="256" scale="2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Заявка по платным услугам</vt:lpstr>
      <vt:lpstr>ГОБМП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2022-11-11T10:38:49Z</dcterms:modified>
</cp:coreProperties>
</file>